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Toc121134004" localSheetId="0">Лист1!$F$14</definedName>
    <definedName name="_xlnm.Print_Area" localSheetId="0">Лист1!$C$2:$K$70</definedName>
  </definedNames>
  <calcPr calcId="145621"/>
</workbook>
</file>

<file path=xl/calcChain.xml><?xml version="1.0" encoding="utf-8"?>
<calcChain xmlns="http://schemas.openxmlformats.org/spreadsheetml/2006/main">
  <c r="L32" i="1" l="1"/>
  <c r="L20" i="1"/>
  <c r="L30" i="1"/>
  <c r="L22" i="1" l="1"/>
  <c r="L24" i="1"/>
  <c r="L26" i="1"/>
  <c r="L34" i="1"/>
  <c r="L28" i="1"/>
  <c r="L40" i="1"/>
</calcChain>
</file>

<file path=xl/sharedStrings.xml><?xml version="1.0" encoding="utf-8"?>
<sst xmlns="http://schemas.openxmlformats.org/spreadsheetml/2006/main" count="41" uniqueCount="41">
  <si>
    <t>Экземпляр  № ____</t>
  </si>
  <si>
    <t>ПРОТОКОЛ</t>
  </si>
  <si>
    <t>участковой избирательной комиссии об итогах голосования</t>
  </si>
  <si>
    <t>по одномандатному избирательному округу (центр п. Бобровский)</t>
  </si>
  <si>
    <t>ИЗБИРАТЕЛЬНЫЙ УЧАСТОК № 259</t>
  </si>
  <si>
    <t>(адрес помещения для голосования избирательного участка - наименование субъекта Российской Федерации, район,  город, район в городе, поселок, село, улица, дом)</t>
  </si>
  <si>
    <t>Число избирателей, внесенных в список на момент окончания голосования</t>
  </si>
  <si>
    <t>Число бюллетеней, полученных участковой комиссией</t>
  </si>
  <si>
    <t>Число бюллетеней, выданных избирателям, проголосовавшим досрочно</t>
  </si>
  <si>
    <t>Число бюллетеней, выданных избирателям, в помещении для голосования в день голосования</t>
  </si>
  <si>
    <t>Число бюллетеней, выданных избирателям, проголосовавшим вне помещения для голосования в день голосования</t>
  </si>
  <si>
    <t xml:space="preserve">Число погашенных бюллетеней </t>
  </si>
  <si>
    <t xml:space="preserve">Число бюллетеней, содержащихся в переносных ящиках для голосования </t>
  </si>
  <si>
    <t xml:space="preserve">Число бюллетеней, содержащихся в стационарных ящиках для голосования </t>
  </si>
  <si>
    <t xml:space="preserve">Число недействительных бюллетеней </t>
  </si>
  <si>
    <t xml:space="preserve">Число действительных бюллетеней </t>
  </si>
  <si>
    <t>11ж</t>
  </si>
  <si>
    <t xml:space="preserve">Число утраченных бюллетеней </t>
  </si>
  <si>
    <t>11з</t>
  </si>
  <si>
    <t>Число бюллетеней, не учтенных при получении</t>
  </si>
  <si>
    <t xml:space="preserve">Фамилии, имена, отчества зарегистрированных кандидатов, внесенных в избирательный бюллетень </t>
  </si>
  <si>
    <t>Число голосов избирателей, поданных за каждого зарегистрированного кандидата</t>
  </si>
  <si>
    <t>Сведения о количестве поступивших в участковую комиссию в день голосования и до окончания подсчета голосов избирателей жалоб (заявлений), прилагаемых к протоколу</t>
  </si>
  <si>
    <t>Иванов Иван Иванович</t>
  </si>
  <si>
    <t>Число бюллетеней, выданных избирателям, проголосовавшим досрочно в помещении для голосования</t>
  </si>
  <si>
    <t>Триста девяноста шесть</t>
  </si>
  <si>
    <t xml:space="preserve">Председатель участковой избирательной комиссии </t>
  </si>
  <si>
    <t>(фамилия, инициалы)</t>
  </si>
  <si>
    <t xml:space="preserve"> (подпись либо причина отсутствия, отметка об особом мнении)</t>
  </si>
  <si>
    <t>Заместитель председателя комиссии</t>
  </si>
  <si>
    <t>Секретарь комиссии</t>
  </si>
  <si>
    <t>Члены комиссии:</t>
  </si>
  <si>
    <t xml:space="preserve"> в _____часов ______минут</t>
  </si>
  <si>
    <t>Протокол подписан "_____"  сентября 2016 года</t>
  </si>
  <si>
    <t>16 сентября 2016 года</t>
  </si>
  <si>
    <t xml:space="preserve">Выборы депутатов Думы </t>
  </si>
  <si>
    <t>Ханты-Мансийского района шестого созыва</t>
  </si>
  <si>
    <t>Петрова Жанна Владимировна</t>
  </si>
  <si>
    <t xml:space="preserve">Участковая избирательная комиссия    у с т а н о в и л а: </t>
  </si>
  <si>
    <t>Ханты-Мансийский автономный округ - Югра, Ханты-Мансийский район, п. Бобровский, ул.  Юбилейная, 14</t>
  </si>
  <si>
    <t xml:space="preserve">        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</si>
</sst>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u/>
      <sz val="9.3000000000000007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vertical="center" wrapText="1"/>
      <protection locked="0" hidden="1"/>
    </xf>
    <xf numFmtId="0" fontId="10" fillId="0" borderId="4" xfId="0" applyFont="1" applyBorder="1" applyAlignment="1" applyProtection="1">
      <alignment vertical="center" wrapText="1"/>
      <protection locked="0" hidden="1"/>
    </xf>
    <xf numFmtId="0" fontId="10" fillId="0" borderId="5" xfId="0" applyFont="1" applyBorder="1" applyAlignment="1" applyProtection="1">
      <alignment vertical="center" wrapText="1"/>
      <protection locked="0" hidden="1"/>
    </xf>
    <xf numFmtId="0" fontId="10" fillId="0" borderId="8" xfId="0" applyFont="1" applyBorder="1" applyAlignment="1" applyProtection="1">
      <alignment vertical="center" wrapText="1"/>
      <protection locked="0" hidden="1"/>
    </xf>
    <xf numFmtId="0" fontId="10" fillId="0" borderId="0" xfId="0" applyFont="1" applyBorder="1" applyAlignment="1" applyProtection="1">
      <alignment vertical="center" wrapText="1"/>
      <protection locked="0" hidden="1"/>
    </xf>
    <xf numFmtId="0" fontId="10" fillId="0" borderId="21" xfId="0" applyFont="1" applyBorder="1" applyAlignment="1" applyProtection="1">
      <alignment vertical="center" wrapText="1"/>
      <protection locked="0" hidden="1"/>
    </xf>
    <xf numFmtId="0" fontId="10" fillId="0" borderId="22" xfId="0" applyFont="1" applyBorder="1" applyAlignment="1" applyProtection="1">
      <alignment vertical="center" wrapText="1"/>
      <protection locked="0" hidden="1"/>
    </xf>
    <xf numFmtId="0" fontId="10" fillId="0" borderId="18" xfId="0" applyFont="1" applyBorder="1" applyAlignment="1" applyProtection="1">
      <alignment vertical="center" wrapText="1"/>
      <protection locked="0" hidden="1"/>
    </xf>
    <xf numFmtId="0" fontId="11" fillId="0" borderId="12" xfId="0" applyFont="1" applyBorder="1" applyAlignment="1" applyProtection="1">
      <alignment vertical="center" wrapText="1"/>
      <protection locked="0" hidden="1"/>
    </xf>
    <xf numFmtId="0" fontId="11" fillId="0" borderId="11" xfId="0" applyFont="1" applyBorder="1" applyAlignment="1" applyProtection="1">
      <alignment vertical="center" wrapText="1"/>
      <protection locked="0" hidden="1"/>
    </xf>
    <xf numFmtId="0" fontId="10" fillId="0" borderId="20" xfId="0" applyFont="1" applyBorder="1" applyAlignment="1" applyProtection="1">
      <alignment horizontal="center" vertical="center" wrapText="1"/>
      <protection locked="0" hidden="1"/>
    </xf>
    <xf numFmtId="0" fontId="10" fillId="0" borderId="20" xfId="0" applyFont="1" applyBorder="1" applyAlignment="1" applyProtection="1">
      <alignment vertical="center" wrapText="1"/>
      <protection locked="0" hidden="1"/>
    </xf>
    <xf numFmtId="0" fontId="16" fillId="0" borderId="18" xfId="0" applyFont="1" applyBorder="1" applyAlignment="1" applyProtection="1">
      <alignment horizontal="justify" vertical="center" wrapText="1"/>
      <protection locked="0" hidden="1"/>
    </xf>
    <xf numFmtId="0" fontId="10" fillId="0" borderId="19" xfId="0" applyFont="1" applyBorder="1" applyAlignment="1" applyProtection="1">
      <alignment vertical="center" wrapText="1"/>
      <protection locked="0" hidden="1"/>
    </xf>
    <xf numFmtId="0" fontId="7" fillId="0" borderId="24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vertical="center" wrapText="1"/>
      <protection locked="0" hidden="1"/>
    </xf>
    <xf numFmtId="0" fontId="1" fillId="0" borderId="16" xfId="0" applyFont="1" applyBorder="1" applyAlignment="1" applyProtection="1">
      <alignment vertical="center" wrapText="1"/>
      <protection locked="0" hidden="1"/>
    </xf>
    <xf numFmtId="0" fontId="1" fillId="0" borderId="20" xfId="0" applyFont="1" applyBorder="1" applyAlignment="1" applyProtection="1">
      <alignment vertical="center" wrapText="1"/>
      <protection locked="0" hidden="1"/>
    </xf>
    <xf numFmtId="0" fontId="1" fillId="0" borderId="5" xfId="0" applyFont="1" applyBorder="1" applyAlignment="1" applyProtection="1">
      <alignment vertical="center" wrapText="1"/>
      <protection locked="0" hidden="1"/>
    </xf>
    <xf numFmtId="0" fontId="1" fillId="0" borderId="23" xfId="0" applyFont="1" applyBorder="1" applyAlignment="1" applyProtection="1">
      <alignment vertical="center" wrapText="1"/>
      <protection locked="0" hidden="1"/>
    </xf>
    <xf numFmtId="0" fontId="1" fillId="0" borderId="11" xfId="0" applyFont="1" applyBorder="1" applyAlignment="1" applyProtection="1">
      <alignment vertical="center" wrapText="1"/>
      <protection locked="0" hidden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11" fillId="0" borderId="0" xfId="0" applyFont="1" applyBorder="1" applyAlignment="1" applyProtection="1">
      <alignment vertical="center" wrapText="1"/>
      <protection locked="0" hidden="1"/>
    </xf>
    <xf numFmtId="0" fontId="0" fillId="0" borderId="0" xfId="0" applyBorder="1" applyAlignment="1" applyProtection="1">
      <alignment vertical="center" wrapText="1"/>
      <protection locked="0" hidden="1"/>
    </xf>
    <xf numFmtId="0" fontId="0" fillId="0" borderId="9" xfId="0" applyBorder="1" applyAlignment="1" applyProtection="1">
      <alignment vertical="center" wrapText="1"/>
      <protection locked="0" hidden="1"/>
    </xf>
    <xf numFmtId="0" fontId="0" fillId="0" borderId="11" xfId="0" applyBorder="1" applyAlignment="1" applyProtection="1">
      <alignment vertical="center" wrapText="1"/>
      <protection locked="0" hidden="1"/>
    </xf>
    <xf numFmtId="0" fontId="0" fillId="0" borderId="13" xfId="0" applyBorder="1" applyAlignment="1" applyProtection="1">
      <alignment vertical="center" wrapText="1"/>
      <protection locked="0" hidden="1"/>
    </xf>
    <xf numFmtId="0" fontId="11" fillId="0" borderId="2" xfId="0" applyFont="1" applyBorder="1" applyAlignment="1" applyProtection="1">
      <alignment vertical="center" wrapText="1"/>
      <protection locked="0" hidden="1"/>
    </xf>
    <xf numFmtId="0" fontId="0" fillId="0" borderId="2" xfId="0" applyBorder="1" applyAlignment="1" applyProtection="1">
      <alignment vertical="center" wrapText="1"/>
      <protection locked="0" hidden="1"/>
    </xf>
    <xf numFmtId="0" fontId="0" fillId="0" borderId="6" xfId="0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 wrapText="1"/>
      <protection locked="0" hidden="1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6" xfId="0" applyFont="1" applyBorder="1" applyAlignment="1" applyProtection="1">
      <alignment horizontal="center" vertical="center" wrapText="1"/>
      <protection locked="0" hidden="1"/>
    </xf>
    <xf numFmtId="0" fontId="1" fillId="0" borderId="11" xfId="0" applyFont="1" applyBorder="1" applyAlignment="1" applyProtection="1">
      <alignment horizontal="center" vertical="center" wrapText="1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9" fillId="0" borderId="2" xfId="0" applyFont="1" applyBorder="1" applyAlignment="1" applyProtection="1">
      <alignment horizontal="center" vertical="center" wrapText="1"/>
      <protection locked="0" hidden="1"/>
    </xf>
    <xf numFmtId="0" fontId="12" fillId="0" borderId="2" xfId="0" applyFont="1" applyBorder="1" applyAlignment="1" applyProtection="1">
      <alignment horizontal="center" vertical="center" wrapText="1"/>
      <protection locked="0" hidden="1"/>
    </xf>
    <xf numFmtId="0" fontId="12" fillId="0" borderId="6" xfId="0" applyFont="1" applyBorder="1" applyAlignment="1" applyProtection="1">
      <alignment horizontal="center" vertical="center" wrapText="1"/>
      <protection locked="0" hidden="1"/>
    </xf>
    <xf numFmtId="0" fontId="12" fillId="0" borderId="11" xfId="0" applyFont="1" applyBorder="1" applyAlignment="1" applyProtection="1">
      <alignment horizontal="center" vertical="center" wrapText="1"/>
      <protection locked="0" hidden="1"/>
    </xf>
    <xf numFmtId="0" fontId="12" fillId="0" borderId="13" xfId="0" applyFont="1" applyBorder="1" applyAlignment="1" applyProtection="1">
      <alignment horizontal="center" vertical="center" wrapText="1"/>
      <protection locked="0" hidden="1"/>
    </xf>
    <xf numFmtId="0" fontId="5" fillId="0" borderId="14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0"/>
  <sheetViews>
    <sheetView tabSelected="1" topLeftCell="A19" workbookViewId="0">
      <selection activeCell="E26" sqref="E26"/>
    </sheetView>
  </sheetViews>
  <sheetFormatPr defaultRowHeight="15" x14ac:dyDescent="0.25"/>
  <cols>
    <col min="3" max="3" width="3.85546875" customWidth="1"/>
    <col min="4" max="4" width="36.42578125" customWidth="1"/>
    <col min="5" max="9" width="4.7109375" customWidth="1"/>
    <col min="11" max="11" width="14.7109375" customWidth="1"/>
    <col min="12" max="12" width="31" customWidth="1"/>
  </cols>
  <sheetData>
    <row r="2" spans="3:6" ht="21" customHeight="1" x14ac:dyDescent="0.25">
      <c r="C2" s="1" t="s">
        <v>0</v>
      </c>
    </row>
    <row r="3" spans="3:6" ht="7.5" customHeight="1" x14ac:dyDescent="0.25">
      <c r="D3" s="2"/>
    </row>
    <row r="4" spans="3:6" ht="15.75" x14ac:dyDescent="0.25">
      <c r="F4" s="3" t="s">
        <v>35</v>
      </c>
    </row>
    <row r="5" spans="3:6" ht="15.75" x14ac:dyDescent="0.25">
      <c r="F5" s="3" t="s">
        <v>36</v>
      </c>
    </row>
    <row r="6" spans="3:6" ht="10.5" customHeight="1" x14ac:dyDescent="0.25"/>
    <row r="7" spans="3:6" ht="18.75" customHeight="1" x14ac:dyDescent="0.25">
      <c r="F7" s="3" t="s">
        <v>34</v>
      </c>
    </row>
    <row r="8" spans="3:6" ht="23.25" customHeight="1" x14ac:dyDescent="0.25">
      <c r="C8" s="4"/>
    </row>
    <row r="9" spans="3:6" ht="15.75" x14ac:dyDescent="0.25">
      <c r="F9" s="3" t="s">
        <v>1</v>
      </c>
    </row>
    <row r="10" spans="3:6" ht="9" customHeight="1" x14ac:dyDescent="0.25">
      <c r="F10" s="5"/>
    </row>
    <row r="11" spans="3:6" ht="15.75" x14ac:dyDescent="0.25">
      <c r="F11" s="3" t="s">
        <v>2</v>
      </c>
    </row>
    <row r="12" spans="3:6" ht="15.75" x14ac:dyDescent="0.25">
      <c r="F12" s="3" t="s">
        <v>3</v>
      </c>
    </row>
    <row r="13" spans="3:6" x14ac:dyDescent="0.25">
      <c r="F13" s="5"/>
    </row>
    <row r="14" spans="3:6" ht="15.75" x14ac:dyDescent="0.25">
      <c r="F14" s="3" t="s">
        <v>4</v>
      </c>
    </row>
    <row r="15" spans="3:6" ht="13.5" customHeight="1" x14ac:dyDescent="0.25">
      <c r="F15" s="1"/>
    </row>
    <row r="16" spans="3:6" x14ac:dyDescent="0.25">
      <c r="E16" s="31" t="s">
        <v>39</v>
      </c>
    </row>
    <row r="17" spans="2:26" x14ac:dyDescent="0.25">
      <c r="E17" s="30" t="s">
        <v>5</v>
      </c>
    </row>
    <row r="18" spans="2:26" ht="7.5" customHeight="1" x14ac:dyDescent="0.25">
      <c r="B18" s="6"/>
    </row>
    <row r="19" spans="2:26" ht="16.5" thickBot="1" x14ac:dyDescent="0.3">
      <c r="C19" s="7" t="s">
        <v>38</v>
      </c>
      <c r="L19" s="17"/>
      <c r="M19" s="17"/>
    </row>
    <row r="20" spans="2:26" ht="24.95" customHeight="1" thickTop="1" thickBot="1" x14ac:dyDescent="0.3">
      <c r="C20" s="8">
        <v>1</v>
      </c>
      <c r="D20" s="100" t="s">
        <v>6</v>
      </c>
      <c r="E20" s="37"/>
      <c r="F20" s="38">
        <v>3</v>
      </c>
      <c r="G20" s="38">
        <v>9</v>
      </c>
      <c r="H20" s="39">
        <v>6</v>
      </c>
      <c r="I20" s="95" t="s">
        <v>25</v>
      </c>
      <c r="J20" s="96"/>
      <c r="K20" s="97"/>
      <c r="L20" s="60" t="str">
        <f>IF(E20*1000+F20*100+G20*10+H20&gt;=(E24+E28+E30)*1000+(F24+F28+F30)*100+(G24+G28+G30)*10+H24+H28+H30,"ВЕРНО","НАРУШЕНО СООТНОШЕНИЕ СТРОК 1, 3, 5 и 6 (1&gt;=3+5+6)")</f>
        <v>ВЕРНО</v>
      </c>
      <c r="M20" s="61"/>
      <c r="N20" s="61"/>
      <c r="O20" s="17"/>
      <c r="P20" s="17"/>
      <c r="Q20" s="17"/>
      <c r="R20" s="17"/>
      <c r="S20" s="17"/>
      <c r="T20" s="17"/>
      <c r="U20" s="17"/>
    </row>
    <row r="21" spans="2:26" ht="9.9499999999999993" customHeight="1" thickTop="1" thickBot="1" x14ac:dyDescent="0.3">
      <c r="C21" s="9"/>
      <c r="D21" s="101"/>
      <c r="E21" s="40"/>
      <c r="F21" s="41"/>
      <c r="G21" s="41"/>
      <c r="H21" s="41"/>
      <c r="I21" s="98"/>
      <c r="J21" s="98"/>
      <c r="K21" s="99"/>
      <c r="L21" s="62"/>
      <c r="M21" s="61"/>
      <c r="N21" s="61"/>
      <c r="O21" s="17"/>
      <c r="P21" s="17"/>
      <c r="Q21" s="17"/>
      <c r="R21" s="17"/>
      <c r="S21" s="17"/>
      <c r="T21" s="17"/>
      <c r="U21" s="17"/>
    </row>
    <row r="22" spans="2:26" ht="24.95" customHeight="1" thickTop="1" thickBot="1" x14ac:dyDescent="0.3">
      <c r="C22" s="8">
        <v>2</v>
      </c>
      <c r="D22" s="100" t="s">
        <v>7</v>
      </c>
      <c r="E22" s="37"/>
      <c r="F22" s="38">
        <v>4</v>
      </c>
      <c r="G22" s="38">
        <v>1</v>
      </c>
      <c r="H22" s="39">
        <v>4</v>
      </c>
      <c r="I22" s="95"/>
      <c r="J22" s="96"/>
      <c r="K22" s="97"/>
      <c r="L22" s="60" t="str">
        <f>IF(E22*1000+F22*100+G22*10+H22=(E24+E28+E30+E32+E42-E44)*1000+H24+H28+H30+H32+H42-H44+(F24+F30+F32+F42-F44+F28)*100+(G24+G28+G30+G32+G42-G44)*10,"ВЕРНО","НАРУШЕНО СООТНОШЕНИЕ СТРОК 2,3,5,6,7,11ж и 11з (2=3+5+6+7+11ж-11з)")</f>
        <v>ВЕРНО</v>
      </c>
      <c r="M22" s="70"/>
      <c r="N22" s="70"/>
      <c r="O22" s="41"/>
      <c r="P22" s="41"/>
      <c r="Q22" s="41"/>
      <c r="R22" s="17"/>
      <c r="S22" s="17"/>
      <c r="T22" s="17"/>
      <c r="U22" s="17"/>
    </row>
    <row r="23" spans="2:26" ht="9.9499999999999993" customHeight="1" thickTop="1" thickBot="1" x14ac:dyDescent="0.3">
      <c r="C23" s="12"/>
      <c r="D23" s="101"/>
      <c r="E23" s="40"/>
      <c r="F23" s="41"/>
      <c r="G23" s="41"/>
      <c r="H23" s="41"/>
      <c r="I23" s="98"/>
      <c r="J23" s="98"/>
      <c r="K23" s="99"/>
      <c r="L23" s="60"/>
      <c r="M23" s="70"/>
      <c r="N23" s="70"/>
      <c r="O23" s="41"/>
      <c r="P23" s="41"/>
      <c r="Q23" s="41"/>
      <c r="R23" s="17"/>
      <c r="S23" s="17"/>
      <c r="T23" s="17"/>
      <c r="U23" s="17"/>
    </row>
    <row r="24" spans="2:26" ht="24.95" customHeight="1" thickTop="1" thickBot="1" x14ac:dyDescent="0.3">
      <c r="C24" s="9">
        <v>3</v>
      </c>
      <c r="D24" s="100" t="s">
        <v>8</v>
      </c>
      <c r="E24" s="37"/>
      <c r="F24" s="38"/>
      <c r="G24" s="38"/>
      <c r="H24" s="39">
        <v>0</v>
      </c>
      <c r="I24" s="95"/>
      <c r="J24" s="96"/>
      <c r="K24" s="97"/>
      <c r="L24" s="60" t="str">
        <f>IF(E22*1000+F22*100+G22*10+H22&gt;=(E32+E34+E36+E42-E44)*1000+(F32+F34+F36+F42-F44)*100+(G32+G34+G36+G42-G44)*10+H32+H34+H36+H42-H44,"ВЕРНО","НАРУШЕНО СООТНОШЕНИЕ СТРОК 2, 7, 8, 9, 11ж и 11з (2&gt;=7+8+9+11ж-11з)")</f>
        <v>ВЕРНО</v>
      </c>
      <c r="M24" s="70"/>
      <c r="N24" s="70"/>
      <c r="O24" s="41"/>
      <c r="P24" s="41"/>
      <c r="Q24" s="41"/>
      <c r="R24" s="17"/>
      <c r="S24" s="17"/>
      <c r="T24" s="17"/>
      <c r="U24" s="17"/>
    </row>
    <row r="25" spans="2:26" ht="9.9499999999999993" customHeight="1" thickTop="1" thickBot="1" x14ac:dyDescent="0.3">
      <c r="C25" s="12"/>
      <c r="D25" s="101"/>
      <c r="E25" s="40"/>
      <c r="F25" s="41"/>
      <c r="G25" s="41"/>
      <c r="H25" s="41"/>
      <c r="I25" s="98"/>
      <c r="J25" s="98"/>
      <c r="K25" s="99"/>
      <c r="L25" s="71"/>
      <c r="M25" s="70"/>
      <c r="N25" s="70"/>
      <c r="O25" s="41"/>
      <c r="P25" s="41"/>
      <c r="Q25" s="41"/>
      <c r="R25" s="17"/>
    </row>
    <row r="26" spans="2:26" ht="24.95" customHeight="1" thickTop="1" thickBot="1" x14ac:dyDescent="0.3">
      <c r="C26" s="9">
        <v>4</v>
      </c>
      <c r="D26" s="100" t="s">
        <v>24</v>
      </c>
      <c r="E26" s="37"/>
      <c r="F26" s="42"/>
      <c r="G26" s="42"/>
      <c r="H26" s="43">
        <v>0</v>
      </c>
      <c r="I26" s="95"/>
      <c r="J26" s="96"/>
      <c r="K26" s="97"/>
      <c r="L26" s="60" t="str">
        <f>IF((E24+E28+E30)*1000+(F24+F28+F30)*100+(G24+G28+G30)*10+H24+H28+H30&gt;=(E38+E40)*1000+(F38+F40)*100+(G38+G40)*10+H38+H40,"ВЕРНО","НАРУШЕНО СООТНОШЕНИЕ СТРОК 3, 5, 6, 10, 11 (3+5+6&gt;=10+11")</f>
        <v>ВЕРНО</v>
      </c>
      <c r="M26" s="63"/>
      <c r="N26" s="63"/>
      <c r="O26" s="41"/>
      <c r="P26" s="41"/>
      <c r="Q26" s="41"/>
      <c r="R26" s="17"/>
    </row>
    <row r="27" spans="2:26" ht="18" customHeight="1" thickTop="1" thickBot="1" x14ac:dyDescent="0.3">
      <c r="C27" s="9"/>
      <c r="D27" s="101"/>
      <c r="E27" s="44"/>
      <c r="F27" s="41"/>
      <c r="G27" s="41"/>
      <c r="H27" s="41"/>
      <c r="I27" s="98"/>
      <c r="J27" s="98"/>
      <c r="K27" s="99"/>
      <c r="L27" s="64"/>
      <c r="M27" s="63"/>
      <c r="N27" s="63"/>
      <c r="O27" s="41"/>
      <c r="P27" s="41"/>
      <c r="Q27" s="41"/>
      <c r="R27" s="17"/>
    </row>
    <row r="28" spans="2:26" ht="24.95" customHeight="1" thickTop="1" thickBot="1" x14ac:dyDescent="0.3">
      <c r="C28" s="8">
        <v>5</v>
      </c>
      <c r="D28" s="100" t="s">
        <v>9</v>
      </c>
      <c r="E28" s="37"/>
      <c r="F28" s="38">
        <v>1</v>
      </c>
      <c r="G28" s="38">
        <v>9</v>
      </c>
      <c r="H28" s="39">
        <v>3</v>
      </c>
      <c r="I28" s="95"/>
      <c r="J28" s="96"/>
      <c r="K28" s="97"/>
      <c r="L28" s="60" t="str">
        <f>IF((E24+E30)*1000+(F24+F30)*100+(G24+G30)*10+H24+H30&gt;=E34*100+F34*100+G34*10+H34,"ВЕРНО","НАРУШЕНО СООТНОШЕНИЕ СТРОК 3, 6 и 8 (3+6&gt;=8)")</f>
        <v>ВЕРНО</v>
      </c>
      <c r="M28" s="63"/>
      <c r="N28" s="63"/>
      <c r="O28" s="41"/>
      <c r="P28" s="41"/>
      <c r="Q28" s="41"/>
      <c r="R28" s="17"/>
    </row>
    <row r="29" spans="2:26" ht="15.75" customHeight="1" thickTop="1" thickBot="1" x14ac:dyDescent="0.3">
      <c r="C29" s="9"/>
      <c r="D29" s="101"/>
      <c r="E29" s="40"/>
      <c r="F29" s="41"/>
      <c r="G29" s="41"/>
      <c r="H29" s="41"/>
      <c r="I29" s="98"/>
      <c r="J29" s="98"/>
      <c r="K29" s="99"/>
      <c r="L29" s="64"/>
      <c r="M29" s="63"/>
      <c r="N29" s="63"/>
      <c r="O29" s="41"/>
      <c r="P29" s="41"/>
      <c r="Q29" s="41"/>
      <c r="R29" s="17"/>
    </row>
    <row r="30" spans="2:26" ht="24.95" customHeight="1" thickTop="1" thickBot="1" x14ac:dyDescent="0.3">
      <c r="C30" s="8">
        <v>6</v>
      </c>
      <c r="D30" s="100" t="s">
        <v>10</v>
      </c>
      <c r="E30" s="37"/>
      <c r="F30" s="38"/>
      <c r="G30" s="38">
        <v>1</v>
      </c>
      <c r="H30" s="39">
        <v>2</v>
      </c>
      <c r="I30" s="95"/>
      <c r="J30" s="96"/>
      <c r="K30" s="97"/>
      <c r="L30" s="60" t="str">
        <f>IF((E24+E28)*1000+(F24+F28)*100+(G24+G28)*10+H24+H28&gt;=E36*1000+F36*100+G36*10+H36,"ВЕРНО","НАРУШЕНО СООТНОШЕНИЕ СТРОК 3, 5 и 9 (3+5&gt;=9)")</f>
        <v>ВЕРНО</v>
      </c>
      <c r="M30" s="63"/>
      <c r="N30" s="63"/>
      <c r="O30" s="41"/>
      <c r="P30" s="41"/>
      <c r="Q30" s="41"/>
      <c r="R30" s="17"/>
    </row>
    <row r="31" spans="2:26" ht="17.25" customHeight="1" thickTop="1" thickBot="1" x14ac:dyDescent="0.3">
      <c r="C31" s="9"/>
      <c r="D31" s="101"/>
      <c r="E31" s="40"/>
      <c r="F31" s="41"/>
      <c r="G31" s="41"/>
      <c r="H31" s="41"/>
      <c r="I31" s="98"/>
      <c r="J31" s="98"/>
      <c r="K31" s="99"/>
      <c r="L31" s="64"/>
      <c r="M31" s="63"/>
      <c r="N31" s="63"/>
      <c r="O31" s="41"/>
      <c r="P31" s="41"/>
      <c r="Q31" s="41"/>
      <c r="R31" s="17"/>
    </row>
    <row r="32" spans="2:26" ht="24.95" customHeight="1" thickTop="1" thickBot="1" x14ac:dyDescent="0.3">
      <c r="C32" s="8">
        <v>7</v>
      </c>
      <c r="D32" s="100" t="s">
        <v>11</v>
      </c>
      <c r="E32" s="37"/>
      <c r="F32" s="42">
        <v>2</v>
      </c>
      <c r="G32" s="42">
        <v>0</v>
      </c>
      <c r="H32" s="43">
        <v>9</v>
      </c>
      <c r="I32" s="95"/>
      <c r="J32" s="96"/>
      <c r="K32" s="97"/>
      <c r="L32" s="60" t="str">
        <f>IF(E24*1000+F24*100+G24*10+H24&gt;=E26*1000+F26*100+G26*10+H26,"ВЕРНО","НАРУШЕНО СООТНОШЕНИЕ СТРОК 3 И 4 (3&gt;=4)")</f>
        <v>ВЕРНО</v>
      </c>
      <c r="M32" s="63"/>
      <c r="N32" s="63"/>
      <c r="O32" s="41"/>
      <c r="P32" s="41"/>
      <c r="Q32" s="41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9.9499999999999993" customHeight="1" thickTop="1" thickBot="1" x14ac:dyDescent="0.3">
      <c r="C33" s="9"/>
      <c r="D33" s="101"/>
      <c r="E33" s="40"/>
      <c r="F33" s="41"/>
      <c r="G33" s="41"/>
      <c r="H33" s="41"/>
      <c r="I33" s="98"/>
      <c r="J33" s="98"/>
      <c r="K33" s="99"/>
      <c r="L33" s="64"/>
      <c r="M33" s="63"/>
      <c r="N33" s="63"/>
      <c r="O33" s="41"/>
      <c r="P33" s="41"/>
      <c r="Q33" s="41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24.95" customHeight="1" thickTop="1" thickBot="1" x14ac:dyDescent="0.3">
      <c r="C34" s="8">
        <v>8</v>
      </c>
      <c r="D34" s="100" t="s">
        <v>12</v>
      </c>
      <c r="E34" s="37"/>
      <c r="F34" s="38"/>
      <c r="G34" s="38">
        <v>1</v>
      </c>
      <c r="H34" s="39">
        <v>2</v>
      </c>
      <c r="I34" s="95"/>
      <c r="J34" s="96"/>
      <c r="K34" s="97"/>
      <c r="L34" s="60" t="str">
        <f>IF((E34+E36)*1000+(F34+F36)*100+(G34+G36)*10+H34+H36=(E38+E40)*1000+(F38+F40)*100+(G38+G40)*10+H38+H40,"ВЕРНО","ПРОВЕРЬТЕ СООТНОШЕНИЯ СТРОК 8, 9, 10,11")</f>
        <v>ВЕРНО</v>
      </c>
      <c r="M34" s="70"/>
      <c r="N34" s="70"/>
      <c r="O34" s="41"/>
      <c r="P34" s="41"/>
      <c r="Q34" s="41"/>
      <c r="R34" s="18"/>
      <c r="S34" s="18"/>
      <c r="T34" s="18"/>
      <c r="U34" s="17"/>
      <c r="V34" s="17"/>
      <c r="W34" s="17"/>
      <c r="X34" s="17"/>
      <c r="Y34" s="17"/>
      <c r="Z34" s="17"/>
    </row>
    <row r="35" spans="2:26" ht="9.9499999999999993" customHeight="1" thickTop="1" thickBot="1" x14ac:dyDescent="0.3">
      <c r="C35" s="9"/>
      <c r="D35" s="101"/>
      <c r="E35" s="40"/>
      <c r="F35" s="41"/>
      <c r="G35" s="41"/>
      <c r="H35" s="41"/>
      <c r="I35" s="98"/>
      <c r="J35" s="98"/>
      <c r="K35" s="99"/>
      <c r="L35" s="71"/>
      <c r="M35" s="70"/>
      <c r="N35" s="70"/>
      <c r="O35" s="41"/>
      <c r="P35" s="41"/>
      <c r="Q35" s="41"/>
      <c r="R35" s="18"/>
      <c r="S35" s="18"/>
      <c r="T35" s="18"/>
      <c r="U35" s="17"/>
      <c r="V35" s="17"/>
      <c r="W35" s="17"/>
      <c r="X35" s="17"/>
      <c r="Y35" s="17"/>
      <c r="Z35" s="17"/>
    </row>
    <row r="36" spans="2:26" ht="24.95" customHeight="1" thickTop="1" thickBot="1" x14ac:dyDescent="0.3">
      <c r="C36" s="8">
        <v>9</v>
      </c>
      <c r="D36" s="100" t="s">
        <v>13</v>
      </c>
      <c r="E36" s="37"/>
      <c r="F36" s="38">
        <v>1</v>
      </c>
      <c r="G36" s="38">
        <v>9</v>
      </c>
      <c r="H36" s="39">
        <v>3</v>
      </c>
      <c r="I36" s="95"/>
      <c r="J36" s="96"/>
      <c r="K36" s="97"/>
      <c r="L36" s="36"/>
      <c r="M36" s="58"/>
      <c r="N36" s="58"/>
      <c r="O36" s="41"/>
      <c r="P36" s="41"/>
      <c r="Q36" s="41"/>
      <c r="R36" s="18"/>
      <c r="S36" s="18"/>
      <c r="T36" s="18"/>
      <c r="U36" s="17"/>
      <c r="V36" s="17"/>
      <c r="W36" s="17"/>
      <c r="X36" s="17"/>
      <c r="Y36" s="17"/>
      <c r="Z36" s="17"/>
    </row>
    <row r="37" spans="2:26" ht="9.9499999999999993" customHeight="1" thickTop="1" thickBot="1" x14ac:dyDescent="0.3">
      <c r="C37" s="12"/>
      <c r="D37" s="101"/>
      <c r="E37" s="40"/>
      <c r="F37" s="41"/>
      <c r="G37" s="41"/>
      <c r="H37" s="41"/>
      <c r="I37" s="98"/>
      <c r="J37" s="98"/>
      <c r="K37" s="99"/>
      <c r="L37" s="36"/>
      <c r="M37" s="58"/>
      <c r="N37" s="59"/>
      <c r="O37" s="41"/>
      <c r="P37" s="41"/>
      <c r="Q37" s="41"/>
      <c r="R37" s="18"/>
      <c r="S37" s="18"/>
      <c r="T37" s="18"/>
    </row>
    <row r="38" spans="2:26" ht="24.95" customHeight="1" thickTop="1" thickBot="1" x14ac:dyDescent="0.3">
      <c r="C38" s="8">
        <v>10</v>
      </c>
      <c r="D38" s="100" t="s">
        <v>14</v>
      </c>
      <c r="E38" s="37"/>
      <c r="F38" s="42"/>
      <c r="G38" s="42">
        <v>1</v>
      </c>
      <c r="H38" s="43">
        <v>3</v>
      </c>
      <c r="I38" s="95"/>
      <c r="J38" s="96"/>
      <c r="K38" s="97"/>
      <c r="L38" s="36"/>
      <c r="M38" s="58"/>
      <c r="N38" s="59"/>
      <c r="O38" s="41"/>
      <c r="P38" s="41"/>
      <c r="Q38" s="41"/>
      <c r="R38" s="18"/>
      <c r="S38" s="18"/>
      <c r="T38" s="18"/>
    </row>
    <row r="39" spans="2:26" ht="9.9499999999999993" customHeight="1" thickTop="1" thickBot="1" x14ac:dyDescent="0.3">
      <c r="C39" s="9"/>
      <c r="D39" s="101"/>
      <c r="E39" s="40"/>
      <c r="F39" s="41"/>
      <c r="G39" s="41"/>
      <c r="H39" s="41"/>
      <c r="I39" s="98"/>
      <c r="J39" s="98"/>
      <c r="K39" s="99"/>
      <c r="L39" s="36"/>
      <c r="M39" s="58"/>
      <c r="N39" s="59"/>
      <c r="O39" s="41"/>
      <c r="P39" s="41"/>
      <c r="Q39" s="41"/>
      <c r="R39" s="18"/>
      <c r="S39" s="18"/>
      <c r="T39" s="18"/>
    </row>
    <row r="40" spans="2:26" ht="24.95" customHeight="1" thickTop="1" thickBot="1" x14ac:dyDescent="0.3">
      <c r="C40" s="8">
        <v>11</v>
      </c>
      <c r="D40" s="100" t="s">
        <v>15</v>
      </c>
      <c r="E40" s="37"/>
      <c r="F40" s="42">
        <v>1</v>
      </c>
      <c r="G40" s="42">
        <v>9</v>
      </c>
      <c r="H40" s="43">
        <v>2</v>
      </c>
      <c r="I40" s="95"/>
      <c r="J40" s="96"/>
      <c r="K40" s="97"/>
      <c r="L40" s="60" t="str">
        <f>IF(E40*1000+F40*100+G40*10+H40=(E49+E51)*1000+(F49+F51)*100+(G49+G51)*10+H49+H51,"ВЕРНО","ПРОВЕРЬТЕ СТРОКИ 11, 12 И ВСЕ ПОСЛЕДУЮЩИЕ СТРОКИ")</f>
        <v>ВЕРНО</v>
      </c>
      <c r="M40" s="65"/>
      <c r="N40" s="65"/>
      <c r="O40" s="41"/>
      <c r="P40" s="41"/>
      <c r="Q40" s="41"/>
      <c r="R40" s="17"/>
      <c r="S40" s="17"/>
      <c r="T40" s="17"/>
    </row>
    <row r="41" spans="2:26" ht="9.9499999999999993" customHeight="1" thickTop="1" thickBot="1" x14ac:dyDescent="0.3">
      <c r="C41" s="9"/>
      <c r="D41" s="101"/>
      <c r="E41" s="40"/>
      <c r="F41" s="41"/>
      <c r="G41" s="41"/>
      <c r="H41" s="41"/>
      <c r="I41" s="98"/>
      <c r="J41" s="98"/>
      <c r="K41" s="99"/>
      <c r="L41" s="66"/>
      <c r="M41" s="65"/>
      <c r="N41" s="65"/>
      <c r="O41" s="41"/>
      <c r="P41" s="41"/>
      <c r="Q41" s="41"/>
      <c r="R41" s="17"/>
      <c r="S41" s="17"/>
      <c r="T41" s="17"/>
    </row>
    <row r="42" spans="2:26" ht="24.95" customHeight="1" thickTop="1" thickBot="1" x14ac:dyDescent="0.3">
      <c r="C42" s="8" t="s">
        <v>16</v>
      </c>
      <c r="D42" s="100" t="s">
        <v>17</v>
      </c>
      <c r="E42" s="37"/>
      <c r="F42" s="42"/>
      <c r="G42" s="42"/>
      <c r="H42" s="43">
        <v>0</v>
      </c>
      <c r="I42" s="95"/>
      <c r="J42" s="96"/>
      <c r="K42" s="97"/>
      <c r="L42" s="11"/>
      <c r="M42" s="58"/>
      <c r="N42" s="59"/>
      <c r="O42" s="41"/>
      <c r="P42" s="41"/>
      <c r="Q42" s="41"/>
      <c r="R42" s="17"/>
      <c r="S42" s="17"/>
      <c r="T42" s="17"/>
    </row>
    <row r="43" spans="2:26" ht="9.9499999999999993" customHeight="1" thickTop="1" thickBot="1" x14ac:dyDescent="0.3">
      <c r="C43" s="9"/>
      <c r="D43" s="101"/>
      <c r="E43" s="40"/>
      <c r="F43" s="41"/>
      <c r="G43" s="41"/>
      <c r="H43" s="41"/>
      <c r="I43" s="98"/>
      <c r="J43" s="98"/>
      <c r="K43" s="99"/>
      <c r="L43" s="11"/>
      <c r="M43" s="58"/>
      <c r="N43" s="58"/>
      <c r="O43" s="41"/>
      <c r="P43" s="41"/>
      <c r="Q43" s="41"/>
      <c r="R43" s="17"/>
    </row>
    <row r="44" spans="2:26" ht="24.95" customHeight="1" thickTop="1" thickBot="1" x14ac:dyDescent="0.3">
      <c r="C44" s="8" t="s">
        <v>18</v>
      </c>
      <c r="D44" s="100" t="s">
        <v>19</v>
      </c>
      <c r="E44" s="37"/>
      <c r="F44" s="42"/>
      <c r="G44" s="42"/>
      <c r="H44" s="43">
        <v>0</v>
      </c>
      <c r="I44" s="95"/>
      <c r="J44" s="96"/>
      <c r="K44" s="97"/>
      <c r="L44" s="11"/>
      <c r="M44" s="58"/>
      <c r="N44" s="58"/>
      <c r="O44" s="41"/>
      <c r="P44" s="41"/>
      <c r="Q44" s="41"/>
      <c r="R44" s="17"/>
    </row>
    <row r="45" spans="2:26" ht="9.9499999999999993" customHeight="1" thickTop="1" thickBot="1" x14ac:dyDescent="0.3">
      <c r="C45" s="12"/>
      <c r="D45" s="101"/>
      <c r="E45" s="45"/>
      <c r="F45" s="46"/>
      <c r="G45" s="46"/>
      <c r="H45" s="46"/>
      <c r="I45" s="98"/>
      <c r="J45" s="98"/>
      <c r="K45" s="99"/>
      <c r="L45" s="11"/>
      <c r="M45" s="58"/>
      <c r="N45" s="58"/>
      <c r="O45" s="17"/>
      <c r="P45" s="17"/>
      <c r="Q45" s="17"/>
      <c r="R45" s="17"/>
    </row>
    <row r="46" spans="2:26" ht="9.75" customHeight="1" x14ac:dyDescent="0.25">
      <c r="B46" s="1"/>
      <c r="L46" s="59"/>
      <c r="M46" s="58"/>
      <c r="N46" s="58"/>
      <c r="O46" s="17"/>
      <c r="P46" s="17"/>
      <c r="Q46" s="17"/>
    </row>
    <row r="47" spans="2:26" ht="8.25" customHeight="1" thickBot="1" x14ac:dyDescent="0.3">
      <c r="L47" s="58"/>
      <c r="M47" s="58"/>
      <c r="N47" s="58"/>
      <c r="O47" s="17"/>
      <c r="P47" s="17"/>
      <c r="Q47" s="17"/>
      <c r="R47" s="17"/>
    </row>
    <row r="48" spans="2:26" ht="51.75" customHeight="1" thickBot="1" x14ac:dyDescent="0.3">
      <c r="B48" s="1"/>
      <c r="C48" s="15"/>
      <c r="D48" s="19" t="s">
        <v>20</v>
      </c>
      <c r="E48" s="72" t="s">
        <v>21</v>
      </c>
      <c r="F48" s="73"/>
      <c r="G48" s="73"/>
      <c r="H48" s="73"/>
      <c r="I48" s="74"/>
      <c r="J48" s="74"/>
      <c r="K48" s="75"/>
      <c r="L48" s="20"/>
      <c r="M48" s="20"/>
      <c r="N48" s="20"/>
      <c r="O48" s="20"/>
      <c r="P48" s="20"/>
      <c r="Q48" s="20"/>
      <c r="R48" s="20"/>
    </row>
    <row r="49" spans="3:20" ht="24.95" customHeight="1" thickTop="1" thickBot="1" x14ac:dyDescent="0.3">
      <c r="C49" s="8">
        <v>12</v>
      </c>
      <c r="D49" s="85" t="s">
        <v>23</v>
      </c>
      <c r="E49" s="47">
        <v>0</v>
      </c>
      <c r="F49" s="48">
        <v>0</v>
      </c>
      <c r="G49" s="48">
        <v>1</v>
      </c>
      <c r="H49" s="48">
        <v>9</v>
      </c>
      <c r="I49" s="76"/>
      <c r="J49" s="77"/>
      <c r="K49" s="78"/>
      <c r="L49" s="16"/>
      <c r="M49" s="16"/>
      <c r="N49" s="16"/>
      <c r="O49" s="16"/>
      <c r="P49" s="16"/>
      <c r="Q49" s="16"/>
      <c r="R49" s="16"/>
    </row>
    <row r="50" spans="3:20" ht="18.75" customHeight="1" thickTop="1" thickBot="1" x14ac:dyDescent="0.3">
      <c r="C50" s="9"/>
      <c r="D50" s="86"/>
      <c r="E50" s="49"/>
      <c r="F50" s="41"/>
      <c r="G50" s="41"/>
      <c r="H50" s="41"/>
      <c r="I50" s="79"/>
      <c r="J50" s="79"/>
      <c r="K50" s="80"/>
      <c r="L50" s="16"/>
      <c r="M50" s="16"/>
      <c r="N50" s="16"/>
      <c r="O50" s="16"/>
      <c r="P50" s="16"/>
      <c r="Q50" s="16"/>
      <c r="R50" s="16"/>
    </row>
    <row r="51" spans="3:20" ht="24.95" customHeight="1" thickTop="1" thickBot="1" x14ac:dyDescent="0.3">
      <c r="C51" s="8">
        <v>13</v>
      </c>
      <c r="D51" s="85" t="s">
        <v>37</v>
      </c>
      <c r="E51" s="47">
        <v>0</v>
      </c>
      <c r="F51" s="50">
        <v>1</v>
      </c>
      <c r="G51" s="48">
        <v>7</v>
      </c>
      <c r="H51" s="39">
        <v>3</v>
      </c>
      <c r="I51" s="81"/>
      <c r="J51" s="82"/>
      <c r="K51" s="83"/>
      <c r="L51" s="16"/>
      <c r="M51" s="16"/>
      <c r="N51" s="16"/>
      <c r="O51" s="16"/>
      <c r="P51" s="16"/>
      <c r="Q51" s="16"/>
      <c r="R51" s="16"/>
      <c r="S51" s="17"/>
      <c r="T51" s="17"/>
    </row>
    <row r="52" spans="3:20" ht="18.75" customHeight="1" thickTop="1" thickBot="1" x14ac:dyDescent="0.3">
      <c r="C52" s="9"/>
      <c r="D52" s="86"/>
      <c r="E52" s="51"/>
      <c r="F52" s="52"/>
      <c r="G52" s="52"/>
      <c r="H52" s="53"/>
      <c r="I52" s="84"/>
      <c r="J52" s="84"/>
      <c r="K52" s="78"/>
      <c r="L52" s="16"/>
      <c r="M52" s="16"/>
      <c r="N52" s="16"/>
      <c r="O52" s="16"/>
      <c r="P52" s="16"/>
      <c r="Q52" s="16"/>
      <c r="R52" s="16"/>
      <c r="S52" s="17"/>
      <c r="T52" s="17"/>
    </row>
    <row r="53" spans="3:20" ht="24.95" customHeight="1" thickTop="1" thickBot="1" x14ac:dyDescent="0.3">
      <c r="C53" s="102" t="s">
        <v>22</v>
      </c>
      <c r="D53" s="103"/>
      <c r="E53" s="103"/>
      <c r="F53" s="54"/>
      <c r="G53" s="55"/>
      <c r="H53" s="56"/>
      <c r="I53" s="54"/>
      <c r="J53" s="87"/>
      <c r="K53" s="88"/>
      <c r="L53" s="16"/>
      <c r="M53" s="16"/>
      <c r="N53" s="16"/>
      <c r="O53" s="16"/>
      <c r="P53" s="16"/>
      <c r="Q53" s="16"/>
      <c r="R53" s="16"/>
      <c r="S53" s="17"/>
      <c r="T53" s="17"/>
    </row>
    <row r="54" spans="3:20" ht="28.5" customHeight="1" thickTop="1" thickBot="1" x14ac:dyDescent="0.3">
      <c r="C54" s="104"/>
      <c r="D54" s="105"/>
      <c r="E54" s="106"/>
      <c r="F54" s="57"/>
      <c r="G54" s="57"/>
      <c r="H54" s="57"/>
      <c r="I54" s="57"/>
      <c r="J54" s="89"/>
      <c r="K54" s="90"/>
      <c r="L54" s="16"/>
      <c r="M54" s="16"/>
      <c r="N54" s="16"/>
      <c r="O54" s="16"/>
      <c r="P54" s="16"/>
      <c r="Q54" s="16"/>
      <c r="R54" s="16"/>
      <c r="S54" s="17"/>
      <c r="T54" s="17"/>
    </row>
    <row r="55" spans="3:20" x14ac:dyDescent="0.25">
      <c r="M55" s="17"/>
      <c r="O55" s="17"/>
      <c r="P55" s="17"/>
      <c r="Q55" s="17"/>
      <c r="R55" s="17"/>
      <c r="S55" s="17"/>
      <c r="T55" s="17"/>
    </row>
    <row r="56" spans="3:20" ht="31.5" customHeight="1" thickBot="1" x14ac:dyDescent="0.3">
      <c r="C56" s="68" t="s">
        <v>26</v>
      </c>
      <c r="D56" s="69"/>
      <c r="E56" s="32"/>
      <c r="F56" s="33"/>
      <c r="G56" s="33"/>
      <c r="H56" s="16"/>
      <c r="I56" s="22"/>
      <c r="J56" s="22"/>
      <c r="K56" s="22"/>
      <c r="O56" s="27"/>
      <c r="P56" s="10"/>
      <c r="Q56" s="17"/>
      <c r="R56" s="17"/>
      <c r="S56" s="17"/>
      <c r="T56" s="17"/>
    </row>
    <row r="57" spans="3:20" ht="22.5" customHeight="1" x14ac:dyDescent="0.25">
      <c r="C57" s="21"/>
      <c r="D57" s="21"/>
      <c r="E57" s="93" t="s">
        <v>27</v>
      </c>
      <c r="F57" s="94"/>
      <c r="G57" s="94"/>
      <c r="H57" s="16"/>
      <c r="I57" s="91" t="s">
        <v>28</v>
      </c>
      <c r="J57" s="92"/>
      <c r="K57" s="92"/>
      <c r="O57" s="27"/>
      <c r="P57" s="10"/>
      <c r="Q57" s="17"/>
    </row>
    <row r="58" spans="3:20" ht="16.5" thickBot="1" x14ac:dyDescent="0.3">
      <c r="C58" s="68" t="s">
        <v>29</v>
      </c>
      <c r="D58" s="69"/>
      <c r="E58" s="32"/>
      <c r="F58" s="14"/>
      <c r="G58" s="14"/>
      <c r="H58" s="10"/>
      <c r="I58" s="22"/>
      <c r="J58" s="22"/>
      <c r="K58" s="22"/>
      <c r="O58" s="27"/>
      <c r="P58" s="10"/>
    </row>
    <row r="59" spans="3:20" ht="16.5" thickBot="1" x14ac:dyDescent="0.3">
      <c r="C59" s="68" t="s">
        <v>30</v>
      </c>
      <c r="D59" s="69"/>
      <c r="E59" s="34"/>
      <c r="F59" s="25"/>
      <c r="G59" s="25"/>
      <c r="H59" s="10"/>
      <c r="I59" s="26"/>
      <c r="J59" s="26"/>
      <c r="K59" s="26"/>
      <c r="O59" s="27"/>
      <c r="P59" s="10"/>
    </row>
    <row r="60" spans="3:20" ht="16.5" thickBot="1" x14ac:dyDescent="0.3">
      <c r="C60" s="68" t="s">
        <v>31</v>
      </c>
      <c r="D60" s="69"/>
      <c r="E60" s="34"/>
      <c r="F60" s="25"/>
      <c r="G60" s="25"/>
      <c r="H60" s="10"/>
      <c r="I60" s="26"/>
      <c r="J60" s="26"/>
      <c r="K60" s="26"/>
      <c r="O60" s="27"/>
      <c r="P60" s="10"/>
    </row>
    <row r="61" spans="3:20" ht="16.5" thickBot="1" x14ac:dyDescent="0.3">
      <c r="C61" s="68"/>
      <c r="D61" s="69"/>
      <c r="E61" s="21"/>
      <c r="F61" s="25"/>
      <c r="G61" s="25"/>
      <c r="H61" s="10"/>
      <c r="I61" s="26"/>
      <c r="J61" s="26"/>
      <c r="K61" s="26"/>
      <c r="O61" s="27"/>
      <c r="P61" s="10"/>
    </row>
    <row r="62" spans="3:20" ht="16.5" thickBot="1" x14ac:dyDescent="0.3">
      <c r="C62" s="68"/>
      <c r="D62" s="69"/>
      <c r="E62" s="35"/>
      <c r="F62" s="25"/>
      <c r="G62" s="25"/>
      <c r="H62" s="10"/>
      <c r="I62" s="26"/>
      <c r="J62" s="26"/>
      <c r="K62" s="26"/>
      <c r="O62" s="27"/>
      <c r="P62" s="10"/>
    </row>
    <row r="63" spans="3:20" ht="16.5" thickBot="1" x14ac:dyDescent="0.3">
      <c r="C63" s="68"/>
      <c r="D63" s="69"/>
      <c r="E63" s="21"/>
      <c r="F63" s="25"/>
      <c r="G63" s="25"/>
      <c r="H63" s="10"/>
      <c r="I63" s="26"/>
      <c r="J63" s="26"/>
      <c r="K63" s="26"/>
      <c r="O63" s="27"/>
      <c r="P63" s="10"/>
    </row>
    <row r="64" spans="3:20" ht="16.5" thickBot="1" x14ac:dyDescent="0.3">
      <c r="C64" s="68"/>
      <c r="D64" s="69"/>
      <c r="E64" s="23"/>
      <c r="F64" s="25"/>
      <c r="G64" s="25"/>
      <c r="H64" s="10"/>
      <c r="I64" s="26"/>
      <c r="J64" s="26"/>
      <c r="K64" s="26"/>
      <c r="M64" s="17"/>
      <c r="N64" s="17"/>
      <c r="O64" s="27"/>
      <c r="P64" s="16"/>
      <c r="Q64" s="17"/>
    </row>
    <row r="65" spans="3:17" ht="16.5" thickBot="1" x14ac:dyDescent="0.3">
      <c r="C65" s="21"/>
      <c r="D65" s="13"/>
      <c r="E65" s="23"/>
      <c r="F65" s="25"/>
      <c r="G65" s="25"/>
      <c r="H65" s="10"/>
      <c r="I65" s="24"/>
      <c r="J65" s="24"/>
      <c r="K65" s="26"/>
      <c r="M65" s="17"/>
      <c r="N65" s="17"/>
      <c r="O65" s="27"/>
      <c r="P65" s="16"/>
      <c r="Q65" s="17"/>
    </row>
    <row r="66" spans="3:17" ht="16.5" thickBot="1" x14ac:dyDescent="0.3">
      <c r="C66" s="21"/>
      <c r="D66" s="13"/>
      <c r="E66" s="23"/>
      <c r="F66" s="14"/>
      <c r="G66" s="14"/>
      <c r="H66" s="10"/>
      <c r="I66" s="24"/>
      <c r="J66" s="24"/>
      <c r="K66" s="26"/>
      <c r="M66" s="17"/>
      <c r="N66" s="17"/>
      <c r="O66" s="27"/>
      <c r="P66" s="16"/>
      <c r="Q66" s="17"/>
    </row>
    <row r="67" spans="3:17" ht="16.5" thickBot="1" x14ac:dyDescent="0.3">
      <c r="C67" s="21"/>
      <c r="D67" s="13"/>
      <c r="E67" s="23"/>
      <c r="F67" s="14"/>
      <c r="G67" s="14"/>
      <c r="H67" s="10"/>
      <c r="I67" s="24"/>
      <c r="J67" s="24"/>
      <c r="K67" s="26"/>
      <c r="M67" s="17"/>
      <c r="N67" s="17"/>
      <c r="O67" s="27"/>
      <c r="P67" s="16"/>
      <c r="Q67" s="17"/>
    </row>
    <row r="68" spans="3:17" ht="15.75" x14ac:dyDescent="0.25">
      <c r="C68" s="10"/>
      <c r="D68" s="21"/>
      <c r="E68" s="23"/>
      <c r="F68" s="21"/>
      <c r="G68" s="21"/>
      <c r="H68" s="21"/>
      <c r="I68" s="23"/>
      <c r="J68" s="23"/>
      <c r="K68" s="21"/>
      <c r="L68" s="21"/>
      <c r="M68" s="28"/>
      <c r="N68" s="28"/>
      <c r="O68" s="28"/>
      <c r="P68" s="28"/>
    </row>
    <row r="69" spans="3:17" ht="15.75" x14ac:dyDescent="0.25">
      <c r="C69" s="10"/>
      <c r="D69" s="29" t="s">
        <v>40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7" ht="31.5" customHeight="1" x14ac:dyDescent="0.25">
      <c r="C70" s="67" t="s">
        <v>33</v>
      </c>
      <c r="D70" s="67"/>
      <c r="E70" s="67"/>
      <c r="F70" s="67"/>
      <c r="G70" s="67"/>
      <c r="H70" s="68" t="s">
        <v>32</v>
      </c>
      <c r="I70" s="69"/>
      <c r="J70" s="69"/>
      <c r="K70" s="69"/>
      <c r="L70" s="21"/>
      <c r="M70" s="21"/>
      <c r="O70" s="21"/>
      <c r="P70" s="21"/>
    </row>
  </sheetData>
  <sheetProtection password="EA19" sheet="1" objects="1" scenarios="1" selectLockedCells="1"/>
  <mergeCells count="54">
    <mergeCell ref="C53:E54"/>
    <mergeCell ref="D49:D50"/>
    <mergeCell ref="D40:D41"/>
    <mergeCell ref="D38:D39"/>
    <mergeCell ref="I32:K33"/>
    <mergeCell ref="I34:K35"/>
    <mergeCell ref="I36:K37"/>
    <mergeCell ref="D36:D37"/>
    <mergeCell ref="I38:K39"/>
    <mergeCell ref="I40:K41"/>
    <mergeCell ref="I42:K43"/>
    <mergeCell ref="I44:K45"/>
    <mergeCell ref="I30:K31"/>
    <mergeCell ref="D42:D43"/>
    <mergeCell ref="D44:D45"/>
    <mergeCell ref="D20:D21"/>
    <mergeCell ref="D22:D23"/>
    <mergeCell ref="D24:D25"/>
    <mergeCell ref="D26:D27"/>
    <mergeCell ref="D28:D29"/>
    <mergeCell ref="D30:D31"/>
    <mergeCell ref="D32:D33"/>
    <mergeCell ref="D34:D35"/>
    <mergeCell ref="I20:K21"/>
    <mergeCell ref="I22:K23"/>
    <mergeCell ref="I24:K25"/>
    <mergeCell ref="I26:K27"/>
    <mergeCell ref="I28:K29"/>
    <mergeCell ref="C62:D62"/>
    <mergeCell ref="C59:D59"/>
    <mergeCell ref="C60:D60"/>
    <mergeCell ref="C58:D58"/>
    <mergeCell ref="E57:G57"/>
    <mergeCell ref="L40:N41"/>
    <mergeCell ref="C70:G70"/>
    <mergeCell ref="H70:K70"/>
    <mergeCell ref="L22:N23"/>
    <mergeCell ref="L34:N35"/>
    <mergeCell ref="L24:N25"/>
    <mergeCell ref="E48:K48"/>
    <mergeCell ref="I49:K50"/>
    <mergeCell ref="I51:K52"/>
    <mergeCell ref="D51:D52"/>
    <mergeCell ref="J53:K54"/>
    <mergeCell ref="C56:D56"/>
    <mergeCell ref="I57:K57"/>
    <mergeCell ref="C63:D63"/>
    <mergeCell ref="C64:D64"/>
    <mergeCell ref="C61:D61"/>
    <mergeCell ref="L20:N21"/>
    <mergeCell ref="L26:N27"/>
    <mergeCell ref="L28:N29"/>
    <mergeCell ref="L30:N31"/>
    <mergeCell ref="L32:N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Лист1!_Toc121134004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2015-10-20T07:30:43Z</dcterms:modified>
</cp:coreProperties>
</file>